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azprev-my.sharepoint.com/personal/fazprev_fazprev_com_br/Documents/Fazprev/Compras e Licitações/Licitações/LICITAÇÕES 2024/009 - DISPENSA DE LICITAÇÃO - MATERIAL DE HIGIENE E LIMPEZA/"/>
    </mc:Choice>
  </mc:AlternateContent>
  <xr:revisionPtr revIDLastSave="13" documentId="8_{FDC4554F-312F-47B0-80C0-3F183B44FF78}" xr6:coauthVersionLast="47" xr6:coauthVersionMax="47" xr10:uidLastSave="{0FE4B1AC-97C0-48B5-816E-4A8C4A17F982}"/>
  <bookViews>
    <workbookView xWindow="-120" yWindow="-120" windowWidth="29040" windowHeight="15720" tabRatio="786" xr2:uid="{00000000-000D-0000-FFFF-FFFF00000000}"/>
  </bookViews>
  <sheets>
    <sheet name="Mat. Limpeza para 12 meses" sheetId="11" r:id="rId1"/>
    <sheet name="CONTABILISTA" sheetId="16" state="hidden" r:id="rId2"/>
    <sheet name="BOZA" sheetId="18" state="hidden" r:id="rId3"/>
  </sheets>
  <definedNames>
    <definedName name="_xlnm.Print_Area" localSheetId="0">'Mat. Limpeza para 12 meses'!$A$1:$T$37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6" l="1"/>
  <c r="G26" i="16"/>
  <c r="G25" i="16"/>
  <c r="G5" i="16"/>
  <c r="G17" i="16" l="1"/>
  <c r="G12" i="16"/>
  <c r="G13" i="16"/>
  <c r="G12" i="18"/>
  <c r="G15" i="18" s="1"/>
  <c r="G13" i="18"/>
  <c r="G29" i="16"/>
  <c r="G28" i="16"/>
  <c r="G24" i="16"/>
  <c r="F5" i="18"/>
  <c r="F7" i="18" s="1"/>
  <c r="G7" i="16"/>
  <c r="G14" i="16"/>
  <c r="G19" i="16"/>
  <c r="G18" i="16"/>
  <c r="G16" i="16"/>
  <c r="G15" i="16"/>
  <c r="G10" i="16"/>
  <c r="G9" i="16"/>
  <c r="G8" i="16"/>
  <c r="G6" i="16"/>
  <c r="G30" i="16" l="1"/>
  <c r="G21" i="16"/>
  <c r="F36" i="11" l="1"/>
  <c r="H36" i="11"/>
</calcChain>
</file>

<file path=xl/sharedStrings.xml><?xml version="1.0" encoding="utf-8"?>
<sst xmlns="http://schemas.openxmlformats.org/spreadsheetml/2006/main" count="175" uniqueCount="98">
  <si>
    <t>Und.</t>
  </si>
  <si>
    <t>Pct</t>
  </si>
  <si>
    <t>Caixa</t>
  </si>
  <si>
    <t>Fardo</t>
  </si>
  <si>
    <t>GL</t>
  </si>
  <si>
    <t>R$ Unit.</t>
  </si>
  <si>
    <t>R$ Total</t>
  </si>
  <si>
    <t>Borrifador de Água Pulverizador Manual 350 ml</t>
  </si>
  <si>
    <t>Esponja Multiuso Lava Louça Dupla Face para Cozinha, limpeza diária. 1º Camada com espuma macia. 2º Camada com fibra abrasiva</t>
  </si>
  <si>
    <t>Flanela branca para limpeza 100% algodão, tamanho aproximado 28x58cm.</t>
  </si>
  <si>
    <t>Qtde.</t>
  </si>
  <si>
    <t>Desinfetante líquido perfumado para limpeza de pisos. Galão de 5 litros - Lavanda.</t>
  </si>
  <si>
    <t>Especificação</t>
  </si>
  <si>
    <t>Saco de Lixo 100 Litros, reforçado, cor preta, pacote com 100 unidades.</t>
  </si>
  <si>
    <t>Limpador Multiuso para limpeza em geral, frasco 500ml.</t>
  </si>
  <si>
    <t>Frasco</t>
  </si>
  <si>
    <t>Refil para Mop Abrasivo Noviça Bettanin. Tamanho 5cm x 35cm x 15,5cm</t>
  </si>
  <si>
    <t>Fósforo de madeira 100% reflorestada, embalagem de papel atóxico com selo do INMETRO, contendo 10 caixas com 40 palitos cada.</t>
  </si>
  <si>
    <t>CONTABILISTA</t>
  </si>
  <si>
    <t>Café Extra Forte de 1ª linha, torrado e moído, em embalagem a vácuo laminada, torração escura, sem glúten e sem gordura saturada, com selo de pureza ABIC, embalagem pacote com 500 Gramas. Com validade mínima de 12 meses, a contar da data de entrega pelo fornecedor. Referências: Cotar valores para às marcas Melitta, Bom Jesus, 3 corações ou equivalente com o mesmo padrão.
  validade mínima 1 ano da data de entrega.</t>
  </si>
  <si>
    <t>Filtro de Papel nº 103, com costura dupla nas extremidades, papel resistente de alta qualidade, com micro furos. Caixa com 30 filtros. 
Referências: Cotar valores para às marcas Melitta, 3 corações ou equivalente com o mesmo padrão.</t>
  </si>
  <si>
    <t xml:space="preserve">Copo – DESCARTÁVEL – de 1ª qualidade 180ml – 
pacote com 100 unidades- confeccionado em polipropileno branco leitoso, corpo frisado, bordas arrendondadas.
 Referências: Similar às marcas COPOBRAS, ALTACOPPO, ou equivalente com o mesmo padrão.
</t>
  </si>
  <si>
    <r>
      <t xml:space="preserve">Adoçante dietético líquido (sucralose), composto de água, edulcorantes artificiais: </t>
    </r>
    <r>
      <rPr>
        <b/>
        <sz val="11"/>
        <color theme="1"/>
        <rFont val="Arial"/>
        <family val="2"/>
      </rPr>
      <t>sucralose</t>
    </r>
    <r>
      <rPr>
        <sz val="11"/>
        <color theme="1"/>
        <rFont val="Arial"/>
        <family val="2"/>
      </rPr>
      <t xml:space="preserve"> e acesulfame-K. Frasco  de 80 a 100ml. Validade mínima de 12 meses a contar da data de entrega</t>
    </r>
  </si>
  <si>
    <r>
      <rPr>
        <b/>
        <sz val="11"/>
        <color theme="1"/>
        <rFont val="Arial"/>
        <family val="2"/>
      </rPr>
      <t xml:space="preserve">Açúcar tipo refinado - embalagem de 5 Kg </t>
    </r>
    <r>
      <rPr>
        <sz val="11"/>
        <color theme="1"/>
        <rFont val="Arial"/>
        <family val="2"/>
      </rPr>
      <t>em plástico atóxico, obtido da cana de açúcar, com aspecto cor, cheiro próprios, sabor doce com teor de sacarose mínimo de 99%p/p e umidade máxima de 0,3%p/p sem fermentação, devidamente rotulado e em conformidade com a legislação vigente. Validade mínima de 12 meses a contar da data de entrega.</t>
    </r>
  </si>
  <si>
    <t>Água sanitária desinfetante e bactericida; com prazo máximo de validade de 36 meses; Embalagem de 1 litro.</t>
  </si>
  <si>
    <r>
      <t>GEL SANITARIO ADESIVO </t>
    </r>
    <r>
      <rPr>
        <b/>
        <sz val="10"/>
        <color rgb="FF000000"/>
        <rFont val="Calibri"/>
        <family val="2"/>
        <scheme val="minor"/>
      </rPr>
      <t>REFIL</t>
    </r>
    <r>
      <rPr>
        <sz val="10"/>
        <color rgb="FF000000"/>
        <rFont val="Calibri"/>
        <family val="2"/>
        <scheme val="minor"/>
      </rPr>
      <t> -preferencialmente marine ou lavanda ou jasmim, 37g - dispensa o uso de qualquer suporte plástico ,  embalagem contendo  6 discos aplicações Principio ativo: Lauril Sulfato de Sódio</t>
    </r>
  </si>
  <si>
    <t>Aplicador Gel Sanitário com 6 discos gel  preferencialmente lavanda, jasmim ou eucalipto, 37g a 40g compátivel com o item 7 Detergente Gel Adesivo Sanitário</t>
  </si>
  <si>
    <t>ITEM</t>
  </si>
  <si>
    <t>SODA CAUSTICA
desincrustante alcalino  com alta performance na remoção de sujeiras e gorduras, em limpeza de pias, mármores, pisos, vasos sanitários, tanques, ralos e caixas de gordura em diluição.
 Peso: 1kg;
1 pote com 1kg do produto;
NaOH (Hidróxido de Sódio – Soda Cáustica).</t>
  </si>
  <si>
    <t>QNTD</t>
  </si>
  <si>
    <t>marca cotada</t>
  </si>
  <si>
    <t>Quimidrol</t>
  </si>
  <si>
    <t>Álcool líquido 70° INPM, frasco de 1 litro</t>
  </si>
  <si>
    <t>unid</t>
  </si>
  <si>
    <t>DESCRIÇÃO</t>
  </si>
  <si>
    <t xml:space="preserve">Nobre </t>
  </si>
  <si>
    <t>Contabilista</t>
  </si>
  <si>
    <t>SANIPLUS</t>
  </si>
  <si>
    <t>QBOA</t>
  </si>
  <si>
    <t>DUETTO
cada fardo com 16 rolos</t>
  </si>
  <si>
    <t xml:space="preserve">Papel Higiênico, folha dupla, neutro.
Pacote com rolos de 30 metros cada TOTALIZANDO 768 ROLOS </t>
  </si>
  <si>
    <t>Saco de Lixo 30 Litros, reforçado, cor azul, TOTALIZANDO 800 unidades.</t>
  </si>
  <si>
    <t xml:space="preserve">PLASZOM
rolo com 20 </t>
  </si>
  <si>
    <t>rolo</t>
  </si>
  <si>
    <t>Saco de Lixo 30 Litros, reforçado, cor azul,totalizando 800 unidades</t>
  </si>
  <si>
    <t>Toalha de papel de boa qualidade, alto desempenho, macia dos dois lados e resistente, absorção superior, não possuir odor, excelente alvura e maciez, bem como boas propriedades de resistência ao estado úmido, cor branca, cada fardo contendo pacotes totalizando 1000 folhas  por fardo - 20cm X 20cm.</t>
  </si>
  <si>
    <t>super lucho  folhas FIEL</t>
  </si>
  <si>
    <t>Balde plástico, graduado, 16 a 20 litros, transparente, resistente para limpezas leves e pesadas. Com bico direcionador de água e escala medidora de volume. Alça plástica ergonômica, com pegador anatômico para facilitar o manuseio.</t>
  </si>
  <si>
    <t xml:space="preserve">JAGUAR </t>
  </si>
  <si>
    <t>DA ILHA</t>
  </si>
  <si>
    <t>GIOCA</t>
  </si>
  <si>
    <t>TOTAL</t>
  </si>
  <si>
    <t>PCT</t>
  </si>
  <si>
    <t>MATERIAL DE COPA E COZINHA</t>
  </si>
  <si>
    <t>MATERIAIS DE HIGIENE E LIMPEZA</t>
  </si>
  <si>
    <t>ALTO ALEGRE</t>
  </si>
  <si>
    <t>MELITTA</t>
  </si>
  <si>
    <t>UNID</t>
  </si>
  <si>
    <t>PARANA</t>
  </si>
  <si>
    <t>COPOBRAS (PP)</t>
  </si>
  <si>
    <t>BOZA SUPERMERCADOS</t>
  </si>
  <si>
    <t>pct</t>
  </si>
  <si>
    <t>ZEROCAL</t>
  </si>
  <si>
    <t>BETTANIN</t>
  </si>
  <si>
    <t>NOVACOV</t>
  </si>
  <si>
    <t>SCOTCH BRITE
com 10</t>
  </si>
  <si>
    <t>ULTRA PACK</t>
  </si>
  <si>
    <t>SCO</t>
  </si>
  <si>
    <t>GIRANDO SOL</t>
  </si>
  <si>
    <t>Adoçante dietético líquido (sucralose), composto de água, edulcorantes artificiais: sucralose e acesulfame-K. Frasco  de 80 a 100ml. Validade mínima de 12 meses a contar da data de entrega</t>
  </si>
  <si>
    <t>melita</t>
  </si>
  <si>
    <t xml:space="preserve">Tipo: Menor Preço </t>
  </si>
  <si>
    <t>Aquisição:  Estimativo para período de 12 (doze) meses.</t>
  </si>
  <si>
    <t>MAPA DE PESQUISA DE PREÇOS PARA MATERIAIS DE HIGIENE E LIMPEZA</t>
  </si>
  <si>
    <t>Aplicador Gel Sanitário com 6 discos gel  preferencialmente lavanda, jasmim ou eucalipto, 37g a 40g compátivel com o item 5 Detergente Gel Adesivo Sanitário</t>
  </si>
  <si>
    <t xml:space="preserve">Desinfetante  - líquido perfumado fragância lavanda,  para limpeza de pisos que elimine germes e bactérias,  primeira qualidade com alto poder bactericida, com prazo de validade mínima de 12 meses a contar da data de entrega o material, com registro no ministério da saúde. Galão de 5 litros - perfume lavanda ou jasmim. </t>
  </si>
  <si>
    <t>Cesto Porta Guarda Chuva 23 litros</t>
  </si>
  <si>
    <t>Limpa Vidros 500 ml Spray</t>
  </si>
  <si>
    <t>Sapóleo Cremoso 250 ML Multiuso</t>
  </si>
  <si>
    <t>Lixeira Redonda Multiuso Com Pedal Plástico 13,5 Litros Preta</t>
  </si>
  <si>
    <t>Veneno de Formiga 400 ml</t>
  </si>
  <si>
    <t>Luvas Latex Azul Verniz  - flexivel elástica - qualidade similar a Bomback - contém 1 unidade - tamanho médio</t>
  </si>
  <si>
    <t>Odorizante de Ambientes - Lavanda  - 400 ml</t>
  </si>
  <si>
    <t>Pilha Alcalina AA 4 Pilhas</t>
  </si>
  <si>
    <t>Sabão  em  pó  azul  granulado,  com  ação  amaciante  e  alto  poder  de
dissolução,  composição:  tensoativo  aminiótico,  biodegradável,  acidulante, perfume,  coadjuvante,  pigmento,  sal  inorgânico  e  água.  Entrega  em embalagem de 5 KG.</t>
  </si>
  <si>
    <t>Sabonete Liquido - 5 litros - deverá apresentar-se límpido, livre de resíduos suspensos ou precipitações. Deverá possuir aroma suave, ação amaciante e poder de limpeza. Deverá vir pronto para uso sem sofrer diluição, podendo ser utilizado em qualquer tipo de saboneteira para líquidos.</t>
  </si>
  <si>
    <t>Escova Sanitária</t>
  </si>
  <si>
    <t xml:space="preserve">Detergente de Cozinha 5 Litros - Detergente líquido, concentrado, neutro, biodegradável, com alto poder de limpeza, para lavagem de louça e talheres. Sugere-se marca YPE ou outro com qualidade igual ou superior. </t>
  </si>
  <si>
    <t>Álcool líquido 70° INPM, frasco de 1 litro. Caixa c/ 12 unidades, com prazo MÍNIMO de validade de 12 meses</t>
  </si>
  <si>
    <t>GEL SANITARIO ADESIVO REFIL -preferencialmente marine ou lavanda ou jasmim, 37g - dispensa o uso de qualquer suporte plástico ,  embalagem contendo  6 discos aplicações Principio ativo: Lauril Sulfato de Sódio</t>
  </si>
  <si>
    <t>Alcool Gel 70 % - Frasco  Antisséptico e Higienizante Hidratante para as Mãos, 5 litros, com prazo MÍNIMO de validade de 12 meses</t>
  </si>
  <si>
    <t>Pano Multiuso com 5 unidades 58 cm x 33 cm - similar a marca scotch Brite</t>
  </si>
  <si>
    <t>Fita Adesiva Dupla face, transparente, fixação permanente, pacote com 1 rolo de 20m comp. e 1.9cm de largura, 1mm de espessura</t>
  </si>
  <si>
    <t>Protocolo: Processo nº 86/2024</t>
  </si>
  <si>
    <t>MAPA COMPRATIVO DE PREÇOS DL 09/2024</t>
  </si>
  <si>
    <t>Água sanitária desinfetante e bactericida; com prazo MÍNIMO de validade de 12 meses; embalagem de 1 litro.</t>
  </si>
  <si>
    <t>Toalha de papel de boa qualidade, alto desempenho, macia dos dois lados e resistente, absorção superior, sem odor, folha tripla, cor branca, cada fardo contendo pacotes totalizando 1000 folhas - follhas de 20cm a 22cm, linha de corte bem definida e com fácil destaque.</t>
  </si>
  <si>
    <t>Objeto: Aquisição de Material de Higiene e Limpeza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</si>
</sst>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23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mbria"/>
      <family val="1"/>
    </font>
    <font>
      <sz val="11"/>
      <color rgb="FF282828"/>
      <name val="Inherit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5" fillId="2" borderId="1" xfId="0" quotePrefix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5" fillId="2" borderId="0" xfId="0" applyFont="1" applyFill="1"/>
    <xf numFmtId="0" fontId="11" fillId="0" borderId="1" xfId="0" applyFont="1" applyBorder="1" applyAlignment="1">
      <alignment horizontal="center" vertical="center"/>
    </xf>
    <xf numFmtId="0" fontId="9" fillId="0" borderId="1" xfId="0" quotePrefix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9" fillId="0" borderId="1" xfId="0" quotePrefix="1" applyFont="1" applyBorder="1" applyAlignment="1">
      <alignment horizontal="center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164" fontId="0" fillId="0" borderId="0" xfId="0" applyNumberFormat="1"/>
    <xf numFmtId="0" fontId="0" fillId="0" borderId="1" xfId="0" applyBorder="1" applyAlignment="1">
      <alignment vertical="center"/>
    </xf>
    <xf numFmtId="0" fontId="11" fillId="3" borderId="1" xfId="0" applyFont="1" applyFill="1" applyBorder="1" applyAlignment="1">
      <alignment horizontal="center" vertical="center"/>
    </xf>
    <xf numFmtId="0" fontId="13" fillId="3" borderId="1" xfId="0" quotePrefix="1" applyFont="1" applyFill="1" applyBorder="1" applyAlignment="1">
      <alignment horizontal="left" vertical="center" wrapText="1"/>
    </xf>
    <xf numFmtId="164" fontId="15" fillId="2" borderId="0" xfId="0" applyNumberFormat="1" applyFont="1" applyFill="1"/>
    <xf numFmtId="0" fontId="15" fillId="4" borderId="0" xfId="0" applyFont="1" applyFill="1"/>
    <xf numFmtId="164" fontId="15" fillId="4" borderId="0" xfId="0" applyNumberFormat="1" applyFont="1" applyFill="1"/>
    <xf numFmtId="0" fontId="7" fillId="3" borderId="1" xfId="0" quotePrefix="1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/>
    </xf>
    <xf numFmtId="0" fontId="15" fillId="3" borderId="0" xfId="0" applyFont="1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8" fillId="2" borderId="0" xfId="0" applyFont="1" applyFill="1"/>
    <xf numFmtId="164" fontId="18" fillId="2" borderId="1" xfId="0" applyNumberFormat="1" applyFont="1" applyFill="1" applyBorder="1" applyAlignment="1">
      <alignment horizontal="center" vertical="center"/>
    </xf>
    <xf numFmtId="0" fontId="15" fillId="3" borderId="3" xfId="0" applyFont="1" applyFill="1" applyBorder="1"/>
    <xf numFmtId="0" fontId="15" fillId="4" borderId="4" xfId="0" applyFont="1" applyFill="1" applyBorder="1" applyAlignment="1">
      <alignment horizontal="center"/>
    </xf>
    <xf numFmtId="0" fontId="19" fillId="3" borderId="1" xfId="0" quotePrefix="1" applyFont="1" applyFill="1" applyBorder="1" applyAlignment="1">
      <alignment horizontal="left" vertical="center" wrapText="1"/>
    </xf>
    <xf numFmtId="0" fontId="15" fillId="3" borderId="1" xfId="0" quotePrefix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/>
    </xf>
    <xf numFmtId="0" fontId="0" fillId="3" borderId="1" xfId="0" quotePrefix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15" fillId="3" borderId="1" xfId="0" applyFont="1" applyFill="1" applyBorder="1"/>
    <xf numFmtId="4" fontId="15" fillId="3" borderId="1" xfId="0" applyNumberFormat="1" applyFont="1" applyFill="1" applyBorder="1"/>
    <xf numFmtId="0" fontId="11" fillId="4" borderId="1" xfId="0" applyFont="1" applyFill="1" applyBorder="1" applyAlignment="1">
      <alignment horizontal="center" vertical="center"/>
    </xf>
    <xf numFmtId="0" fontId="9" fillId="4" borderId="1" xfId="0" quotePrefix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left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0" fillId="5" borderId="1" xfId="0" applyFill="1" applyBorder="1"/>
    <xf numFmtId="0" fontId="4" fillId="0" borderId="1" xfId="0" applyFont="1" applyBorder="1"/>
    <xf numFmtId="164" fontId="4" fillId="0" borderId="1" xfId="0" applyNumberFormat="1" applyFont="1" applyBorder="1"/>
    <xf numFmtId="0" fontId="2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22" fillId="0" borderId="0" xfId="0" quotePrefix="1" applyFont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4" fillId="2" borderId="1" xfId="0" quotePrefix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5" fillId="2" borderId="1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wrapText="1"/>
    </xf>
    <xf numFmtId="0" fontId="15" fillId="2" borderId="1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20" fillId="4" borderId="4" xfId="0" quotePrefix="1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T37"/>
  <sheetViews>
    <sheetView tabSelected="1" view="pageBreakPreview" topLeftCell="A26" zoomScale="130" zoomScaleNormal="130" zoomScaleSheetLayoutView="130" workbookViewId="0">
      <selection activeCell="B9" sqref="B9"/>
    </sheetView>
  </sheetViews>
  <sheetFormatPr defaultColWidth="9.140625" defaultRowHeight="12.75"/>
  <cols>
    <col min="1" max="1" width="6.42578125" style="1" customWidth="1"/>
    <col min="2" max="2" width="58.42578125" style="1" customWidth="1"/>
    <col min="3" max="5" width="9.140625" style="1"/>
    <col min="6" max="6" width="12.5703125" style="1" bestFit="1" customWidth="1"/>
    <col min="7" max="7" width="7" style="1" bestFit="1" customWidth="1"/>
    <col min="8" max="8" width="8" style="1" bestFit="1" customWidth="1"/>
    <col min="9" max="9" width="7" style="1" bestFit="1" customWidth="1"/>
    <col min="10" max="10" width="7.28515625" style="1" bestFit="1" customWidth="1"/>
    <col min="11" max="11" width="7" style="1" bestFit="1" customWidth="1"/>
    <col min="12" max="12" width="7.28515625" style="1" bestFit="1" customWidth="1"/>
    <col min="13" max="13" width="7" style="1" bestFit="1" customWidth="1"/>
    <col min="14" max="14" width="9.5703125" style="1" customWidth="1"/>
    <col min="15" max="15" width="7" style="1" bestFit="1" customWidth="1"/>
    <col min="16" max="16" width="7.28515625" style="1" bestFit="1" customWidth="1"/>
    <col min="17" max="17" width="9.42578125" style="1" customWidth="1"/>
    <col min="18" max="18" width="7.28515625" style="1" bestFit="1" customWidth="1"/>
    <col min="19" max="19" width="7" style="1" bestFit="1" customWidth="1"/>
    <col min="20" max="20" width="7.28515625" style="1" bestFit="1" customWidth="1"/>
    <col min="21" max="16384" width="9.140625" style="1"/>
  </cols>
  <sheetData>
    <row r="1" spans="1:20" ht="15.75">
      <c r="A1" s="5" t="s">
        <v>94</v>
      </c>
      <c r="B1" s="5"/>
      <c r="C1" s="5"/>
      <c r="D1" s="5"/>
    </row>
    <row r="2" spans="1:20">
      <c r="A2" s="8" t="s">
        <v>93</v>
      </c>
    </row>
    <row r="3" spans="1:20">
      <c r="A3" s="8" t="s">
        <v>97</v>
      </c>
    </row>
    <row r="4" spans="1:20">
      <c r="A4" s="8" t="s">
        <v>71</v>
      </c>
    </row>
    <row r="5" spans="1:20">
      <c r="A5" s="1" t="s">
        <v>72</v>
      </c>
    </row>
    <row r="6" spans="1:20" ht="15" customHeight="1">
      <c r="A6" s="75" t="s">
        <v>73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38.25" customHeight="1">
      <c r="A7" s="14"/>
      <c r="B7" s="71"/>
      <c r="C7" s="71"/>
      <c r="D7" s="71"/>
      <c r="E7" s="77"/>
      <c r="F7" s="77"/>
      <c r="G7" s="81"/>
      <c r="H7" s="82"/>
      <c r="I7" s="77"/>
      <c r="J7" s="77"/>
      <c r="K7" s="77"/>
      <c r="L7" s="77"/>
      <c r="M7" s="77"/>
      <c r="N7" s="77"/>
      <c r="O7" s="80"/>
      <c r="P7" s="80"/>
      <c r="Q7" s="78"/>
      <c r="R7" s="78"/>
      <c r="S7" s="79"/>
      <c r="T7" s="79"/>
    </row>
    <row r="8" spans="1:20" ht="24.95" customHeight="1">
      <c r="A8" s="12" t="s">
        <v>27</v>
      </c>
      <c r="B8" s="13" t="s">
        <v>12</v>
      </c>
      <c r="C8" s="13" t="s">
        <v>10</v>
      </c>
      <c r="D8" s="13" t="s">
        <v>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ht="38.25" customHeight="1">
      <c r="A9" s="63">
        <v>1</v>
      </c>
      <c r="B9" s="64" t="s">
        <v>95</v>
      </c>
      <c r="C9" s="65">
        <v>20</v>
      </c>
      <c r="D9" s="65" t="s">
        <v>0</v>
      </c>
      <c r="E9" s="66"/>
      <c r="F9" s="66"/>
      <c r="G9" s="2"/>
      <c r="H9" s="2"/>
      <c r="I9" s="11"/>
      <c r="J9" s="11"/>
      <c r="K9" s="11"/>
      <c r="L9" s="11"/>
      <c r="M9" s="11"/>
      <c r="N9" s="11"/>
      <c r="O9" s="11"/>
      <c r="P9" s="11"/>
      <c r="Q9" s="4"/>
      <c r="R9" s="4"/>
      <c r="S9" s="11"/>
      <c r="T9" s="11"/>
    </row>
    <row r="10" spans="1:20" s="3" customFormat="1" ht="25.5">
      <c r="A10" s="63">
        <v>2</v>
      </c>
      <c r="B10" s="64" t="s">
        <v>88</v>
      </c>
      <c r="C10" s="65">
        <v>2</v>
      </c>
      <c r="D10" s="65" t="s">
        <v>2</v>
      </c>
      <c r="E10" s="67"/>
      <c r="F10" s="67"/>
      <c r="G10" s="11"/>
      <c r="H10" s="11"/>
      <c r="I10" s="11"/>
      <c r="J10" s="11"/>
      <c r="K10" s="11"/>
      <c r="L10" s="11"/>
      <c r="M10" s="11"/>
      <c r="N10" s="11"/>
      <c r="O10" s="2"/>
      <c r="P10" s="2"/>
      <c r="Q10" s="2"/>
      <c r="R10" s="2"/>
      <c r="S10" s="11"/>
      <c r="T10" s="11"/>
    </row>
    <row r="11" spans="1:20" s="3" customFormat="1" ht="51">
      <c r="A11" s="63">
        <v>3</v>
      </c>
      <c r="B11" s="64" t="s">
        <v>47</v>
      </c>
      <c r="C11" s="65">
        <v>1</v>
      </c>
      <c r="D11" s="65" t="s">
        <v>0</v>
      </c>
      <c r="E11" s="67"/>
      <c r="F11" s="67"/>
      <c r="G11" s="11"/>
      <c r="H11" s="11"/>
      <c r="I11" s="11"/>
      <c r="J11" s="11"/>
      <c r="K11" s="11"/>
      <c r="L11" s="11"/>
      <c r="M11" s="11"/>
      <c r="N11" s="11"/>
      <c r="O11" s="2"/>
      <c r="P11" s="2"/>
      <c r="Q11" s="2"/>
      <c r="R11" s="2"/>
      <c r="S11" s="11"/>
      <c r="T11" s="11"/>
    </row>
    <row r="12" spans="1:20" ht="63.75">
      <c r="A12" s="63">
        <v>4</v>
      </c>
      <c r="B12" s="64" t="s">
        <v>75</v>
      </c>
      <c r="C12" s="65">
        <v>12</v>
      </c>
      <c r="D12" s="65" t="s">
        <v>4</v>
      </c>
      <c r="E12" s="67"/>
      <c r="F12" s="67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2"/>
      <c r="R12" s="2"/>
      <c r="S12" s="2"/>
      <c r="T12" s="2"/>
    </row>
    <row r="13" spans="1:20" ht="57" customHeight="1">
      <c r="A13" s="63">
        <v>5</v>
      </c>
      <c r="B13" s="64" t="s">
        <v>89</v>
      </c>
      <c r="C13" s="65">
        <v>24</v>
      </c>
      <c r="D13" s="65" t="s">
        <v>0</v>
      </c>
      <c r="E13" s="67"/>
      <c r="F13" s="67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2"/>
      <c r="R13" s="2"/>
      <c r="S13" s="2"/>
      <c r="T13" s="2"/>
    </row>
    <row r="14" spans="1:20" ht="38.25">
      <c r="A14" s="63">
        <v>6</v>
      </c>
      <c r="B14" s="68" t="s">
        <v>74</v>
      </c>
      <c r="C14" s="65">
        <v>1</v>
      </c>
      <c r="D14" s="65"/>
      <c r="E14" s="67"/>
      <c r="F14" s="67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2"/>
      <c r="R14" s="2"/>
      <c r="S14" s="2"/>
      <c r="T14" s="2"/>
    </row>
    <row r="15" spans="1:20" ht="25.5">
      <c r="A15" s="63">
        <v>7</v>
      </c>
      <c r="B15" s="64" t="s">
        <v>8</v>
      </c>
      <c r="C15" s="65">
        <v>12</v>
      </c>
      <c r="D15" s="65" t="s">
        <v>0</v>
      </c>
      <c r="E15" s="65"/>
      <c r="F15" s="65"/>
      <c r="G15" s="2"/>
      <c r="H15" s="2"/>
      <c r="I15" s="11"/>
      <c r="J15" s="11"/>
      <c r="K15" s="11"/>
      <c r="L15" s="11"/>
      <c r="M15" s="11"/>
      <c r="N15" s="11"/>
      <c r="O15" s="11"/>
      <c r="P15" s="11"/>
      <c r="Q15" s="2"/>
      <c r="R15" s="2"/>
      <c r="S15" s="2"/>
      <c r="T15" s="2"/>
    </row>
    <row r="16" spans="1:20" ht="25.5">
      <c r="A16" s="63">
        <v>8</v>
      </c>
      <c r="B16" s="64" t="s">
        <v>9</v>
      </c>
      <c r="C16" s="65">
        <v>20</v>
      </c>
      <c r="D16" s="65" t="s">
        <v>0</v>
      </c>
      <c r="E16" s="65"/>
      <c r="F16" s="65"/>
      <c r="G16" s="2"/>
      <c r="H16" s="2"/>
      <c r="I16" s="11"/>
      <c r="J16" s="11"/>
      <c r="K16" s="11"/>
      <c r="L16" s="11"/>
      <c r="M16" s="11"/>
      <c r="N16" s="11"/>
      <c r="O16" s="11"/>
      <c r="P16" s="11"/>
      <c r="Q16" s="2"/>
      <c r="R16" s="2"/>
      <c r="S16" s="2"/>
      <c r="T16" s="2"/>
    </row>
    <row r="17" spans="1:20" ht="22.5" customHeight="1">
      <c r="A17" s="63">
        <v>9</v>
      </c>
      <c r="B17" s="64" t="s">
        <v>14</v>
      </c>
      <c r="C17" s="65">
        <v>18</v>
      </c>
      <c r="D17" s="65" t="s">
        <v>15</v>
      </c>
      <c r="E17" s="65"/>
      <c r="F17" s="65"/>
      <c r="G17" s="2"/>
      <c r="H17" s="2"/>
      <c r="I17" s="11"/>
      <c r="J17" s="11"/>
      <c r="K17" s="11"/>
      <c r="L17" s="11"/>
      <c r="M17" s="11"/>
      <c r="N17" s="11"/>
      <c r="O17" s="11"/>
      <c r="P17" s="11"/>
      <c r="Q17" s="2"/>
      <c r="R17" s="2"/>
      <c r="S17" s="2"/>
      <c r="T17" s="2"/>
    </row>
    <row r="18" spans="1:20" ht="36" customHeight="1">
      <c r="A18" s="63">
        <v>10</v>
      </c>
      <c r="B18" s="64" t="s">
        <v>13</v>
      </c>
      <c r="C18" s="65">
        <v>6</v>
      </c>
      <c r="D18" s="65" t="s">
        <v>1</v>
      </c>
      <c r="E18" s="65"/>
      <c r="F18" s="65"/>
      <c r="G18" s="2"/>
      <c r="H18" s="2"/>
      <c r="I18" s="4"/>
      <c r="J18" s="4"/>
      <c r="K18" s="4"/>
      <c r="L18" s="4"/>
      <c r="M18" s="4"/>
      <c r="N18" s="4"/>
      <c r="O18" s="4"/>
      <c r="P18" s="4"/>
      <c r="Q18" s="4"/>
      <c r="R18" s="4"/>
      <c r="S18" s="11"/>
      <c r="T18" s="11"/>
    </row>
    <row r="19" spans="1:20" ht="34.5" customHeight="1">
      <c r="A19" s="63">
        <v>11</v>
      </c>
      <c r="B19" s="64" t="s">
        <v>44</v>
      </c>
      <c r="C19" s="65">
        <v>8</v>
      </c>
      <c r="D19" s="65" t="s">
        <v>43</v>
      </c>
      <c r="E19" s="65"/>
      <c r="F19" s="6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1"/>
      <c r="T19" s="11"/>
    </row>
    <row r="20" spans="1:20" ht="51">
      <c r="A20" s="63">
        <v>12</v>
      </c>
      <c r="B20" s="74" t="s">
        <v>96</v>
      </c>
      <c r="C20" s="65">
        <v>100</v>
      </c>
      <c r="D20" s="69" t="s">
        <v>3</v>
      </c>
      <c r="E20" s="69"/>
      <c r="F20" s="69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11"/>
      <c r="T20" s="11"/>
    </row>
    <row r="21" spans="1:20" ht="25.5">
      <c r="A21" s="63">
        <v>13</v>
      </c>
      <c r="B21" s="74" t="s">
        <v>90</v>
      </c>
      <c r="C21" s="65">
        <v>2</v>
      </c>
      <c r="D21" s="69" t="s">
        <v>4</v>
      </c>
      <c r="E21" s="69"/>
      <c r="F21" s="69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11"/>
      <c r="T21" s="11"/>
    </row>
    <row r="22" spans="1:20" ht="63.75">
      <c r="A22" s="63">
        <v>14</v>
      </c>
      <c r="B22" s="70" t="s">
        <v>84</v>
      </c>
      <c r="C22" s="65">
        <v>3</v>
      </c>
      <c r="D22" s="69" t="s">
        <v>2</v>
      </c>
      <c r="E22" s="69"/>
      <c r="F22" s="69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11"/>
      <c r="T22" s="11"/>
    </row>
    <row r="23" spans="1:20" ht="63.75">
      <c r="A23" s="63">
        <v>15</v>
      </c>
      <c r="B23" s="74" t="s">
        <v>85</v>
      </c>
      <c r="C23" s="65">
        <v>4</v>
      </c>
      <c r="D23" s="69" t="s">
        <v>4</v>
      </c>
      <c r="E23" s="69"/>
      <c r="F23" s="69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11"/>
      <c r="T23" s="11"/>
    </row>
    <row r="24" spans="1:20">
      <c r="A24" s="63">
        <v>16</v>
      </c>
      <c r="B24" s="70" t="s">
        <v>76</v>
      </c>
      <c r="C24" s="65">
        <v>1</v>
      </c>
      <c r="D24" s="69" t="s">
        <v>0</v>
      </c>
      <c r="E24" s="69"/>
      <c r="F24" s="69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1"/>
      <c r="T24" s="11"/>
    </row>
    <row r="25" spans="1:20">
      <c r="A25" s="63">
        <v>17</v>
      </c>
      <c r="B25" s="70" t="s">
        <v>77</v>
      </c>
      <c r="C25" s="65">
        <v>10</v>
      </c>
      <c r="D25" s="69" t="s">
        <v>0</v>
      </c>
      <c r="E25" s="69"/>
      <c r="F25" s="69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1"/>
      <c r="T25" s="11"/>
    </row>
    <row r="26" spans="1:20" ht="25.5">
      <c r="A26" s="63">
        <v>18</v>
      </c>
      <c r="B26" s="74" t="s">
        <v>92</v>
      </c>
      <c r="C26" s="65">
        <v>1</v>
      </c>
      <c r="D26" s="69" t="s">
        <v>0</v>
      </c>
      <c r="E26" s="69"/>
      <c r="F26" s="69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1"/>
      <c r="T26" s="11"/>
    </row>
    <row r="27" spans="1:20">
      <c r="A27" s="63">
        <v>19</v>
      </c>
      <c r="B27" s="70" t="s">
        <v>78</v>
      </c>
      <c r="C27" s="65">
        <v>12</v>
      </c>
      <c r="D27" s="69" t="s">
        <v>0</v>
      </c>
      <c r="E27" s="69"/>
      <c r="F27" s="69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11"/>
      <c r="T27" s="11"/>
    </row>
    <row r="28" spans="1:20">
      <c r="A28" s="63">
        <v>20</v>
      </c>
      <c r="B28" s="70" t="s">
        <v>79</v>
      </c>
      <c r="C28" s="65">
        <v>2</v>
      </c>
      <c r="D28" s="69" t="s">
        <v>0</v>
      </c>
      <c r="E28" s="69"/>
      <c r="F28" s="69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11"/>
      <c r="T28" s="11"/>
    </row>
    <row r="29" spans="1:20" ht="51">
      <c r="A29" s="63">
        <v>21</v>
      </c>
      <c r="B29" s="70" t="s">
        <v>87</v>
      </c>
      <c r="C29" s="65">
        <v>4</v>
      </c>
      <c r="D29" s="69" t="s">
        <v>4</v>
      </c>
      <c r="E29" s="69"/>
      <c r="F29" s="69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11"/>
      <c r="T29" s="11"/>
    </row>
    <row r="30" spans="1:20">
      <c r="A30" s="63">
        <v>22</v>
      </c>
      <c r="B30" s="70" t="s">
        <v>80</v>
      </c>
      <c r="C30" s="65">
        <v>2</v>
      </c>
      <c r="D30" s="69" t="s">
        <v>0</v>
      </c>
      <c r="E30" s="69"/>
      <c r="F30" s="69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1"/>
      <c r="T30" s="11"/>
    </row>
    <row r="31" spans="1:20">
      <c r="A31" s="63">
        <v>23</v>
      </c>
      <c r="B31" s="70" t="s">
        <v>86</v>
      </c>
      <c r="C31" s="65">
        <v>2</v>
      </c>
      <c r="D31" s="69" t="s">
        <v>0</v>
      </c>
      <c r="E31" s="69"/>
      <c r="F31" s="69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11"/>
      <c r="T31" s="11"/>
    </row>
    <row r="32" spans="1:20" ht="25.5">
      <c r="A32" s="63">
        <v>24</v>
      </c>
      <c r="B32" s="70" t="s">
        <v>81</v>
      </c>
      <c r="C32" s="65">
        <v>10</v>
      </c>
      <c r="D32" s="69" t="s">
        <v>0</v>
      </c>
      <c r="E32" s="69"/>
      <c r="F32" s="69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1"/>
      <c r="T32" s="11"/>
    </row>
    <row r="33" spans="1:20">
      <c r="A33" s="63">
        <v>25</v>
      </c>
      <c r="B33" s="70" t="s">
        <v>82</v>
      </c>
      <c r="C33" s="65">
        <v>20</v>
      </c>
      <c r="D33" s="69" t="s">
        <v>0</v>
      </c>
      <c r="E33" s="69"/>
      <c r="F33" s="69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11"/>
      <c r="T33" s="11"/>
    </row>
    <row r="34" spans="1:20" ht="25.5">
      <c r="A34" s="63">
        <v>26</v>
      </c>
      <c r="B34" s="70" t="s">
        <v>91</v>
      </c>
      <c r="C34" s="65">
        <v>10</v>
      </c>
      <c r="D34" s="69" t="s">
        <v>0</v>
      </c>
      <c r="E34" s="69"/>
      <c r="F34" s="69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11"/>
      <c r="T34" s="11"/>
    </row>
    <row r="35" spans="1:20">
      <c r="A35" s="63">
        <v>27</v>
      </c>
      <c r="B35" s="70" t="s">
        <v>83</v>
      </c>
      <c r="C35" s="65">
        <v>2</v>
      </c>
      <c r="D35" s="69" t="s">
        <v>0</v>
      </c>
      <c r="E35" s="69"/>
      <c r="F35" s="69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1"/>
      <c r="T35" s="11"/>
    </row>
    <row r="36" spans="1:20" ht="15.75">
      <c r="E36" s="72" t="s">
        <v>51</v>
      </c>
      <c r="F36" s="73">
        <f>SUM(F9:F35)</f>
        <v>0</v>
      </c>
      <c r="H36" s="1">
        <f>SUM(H9:H35)</f>
        <v>0</v>
      </c>
    </row>
    <row r="37" spans="1:20" ht="15"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</row>
  </sheetData>
  <mergeCells count="10">
    <mergeCell ref="A6:T6"/>
    <mergeCell ref="B37:S37"/>
    <mergeCell ref="E7:F7"/>
    <mergeCell ref="Q7:R7"/>
    <mergeCell ref="S7:T7"/>
    <mergeCell ref="O7:P7"/>
    <mergeCell ref="G7:H7"/>
    <mergeCell ref="I7:J7"/>
    <mergeCell ref="K7:L7"/>
    <mergeCell ref="M7:N7"/>
  </mergeCells>
  <pageMargins left="0.70866141732283472" right="0.70866141732283472" top="0.31496062992125984" bottom="0.15748031496062992" header="0.31496062992125984" footer="0.31496062992125984"/>
  <pageSetup paperSize="9" scale="65" orientation="landscape" r:id="rId1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0"/>
  <sheetViews>
    <sheetView view="pageBreakPreview" topLeftCell="A21" zoomScale="115" zoomScaleNormal="115" zoomScaleSheetLayoutView="115" workbookViewId="0">
      <selection activeCell="J13" sqref="J13"/>
    </sheetView>
  </sheetViews>
  <sheetFormatPr defaultRowHeight="15"/>
  <cols>
    <col min="1" max="1" width="5.5703125" bestFit="1" customWidth="1"/>
    <col min="2" max="2" width="55.7109375" customWidth="1"/>
    <col min="3" max="3" width="20.5703125" style="29" bestFit="1" customWidth="1"/>
    <col min="4" max="4" width="9.140625" style="29"/>
    <col min="7" max="7" width="11.85546875" bestFit="1" customWidth="1"/>
  </cols>
  <sheetData>
    <row r="1" spans="1:7">
      <c r="A1" s="85" t="s">
        <v>18</v>
      </c>
      <c r="B1" s="85"/>
      <c r="C1" s="85"/>
      <c r="D1" s="85"/>
      <c r="E1" s="85"/>
      <c r="F1" s="85"/>
      <c r="G1" s="85"/>
    </row>
    <row r="2" spans="1:7">
      <c r="A2" s="41"/>
      <c r="B2" s="41"/>
      <c r="C2" s="41"/>
      <c r="D2" s="41"/>
      <c r="E2" s="41"/>
      <c r="F2" s="41"/>
      <c r="G2" s="41"/>
    </row>
    <row r="3" spans="1:7">
      <c r="A3" s="84" t="s">
        <v>54</v>
      </c>
      <c r="B3" s="84"/>
      <c r="C3" s="84"/>
      <c r="D3" s="84"/>
      <c r="E3" s="84"/>
      <c r="F3" s="84"/>
      <c r="G3" s="84"/>
    </row>
    <row r="4" spans="1:7">
      <c r="A4" s="17" t="s">
        <v>27</v>
      </c>
      <c r="B4" s="16" t="s">
        <v>34</v>
      </c>
      <c r="C4" s="16" t="s">
        <v>30</v>
      </c>
      <c r="D4" s="16"/>
      <c r="E4" s="16" t="s">
        <v>29</v>
      </c>
      <c r="F4" s="15" t="s">
        <v>5</v>
      </c>
      <c r="G4" s="15" t="s">
        <v>6</v>
      </c>
    </row>
    <row r="5" spans="1:7" ht="25.5">
      <c r="A5" s="54">
        <v>1</v>
      </c>
      <c r="B5" s="31" t="s">
        <v>24</v>
      </c>
      <c r="C5" s="53" t="s">
        <v>68</v>
      </c>
      <c r="D5" s="53" t="s">
        <v>57</v>
      </c>
      <c r="E5" s="53">
        <v>25</v>
      </c>
      <c r="F5" s="55">
        <v>3.35</v>
      </c>
      <c r="G5" s="55">
        <f>F5*25</f>
        <v>83.75</v>
      </c>
    </row>
    <row r="6" spans="1:7">
      <c r="A6" s="20">
        <v>2</v>
      </c>
      <c r="B6" s="21" t="s">
        <v>32</v>
      </c>
      <c r="C6" s="30" t="s">
        <v>31</v>
      </c>
      <c r="D6" s="22" t="s">
        <v>33</v>
      </c>
      <c r="E6" s="22">
        <v>48</v>
      </c>
      <c r="F6" s="7">
        <v>6.9</v>
      </c>
      <c r="G6" s="7">
        <f>F6*12*4</f>
        <v>331.20000000000005</v>
      </c>
    </row>
    <row r="7" spans="1:7" ht="51">
      <c r="A7" s="20">
        <v>3</v>
      </c>
      <c r="B7" s="31" t="s">
        <v>47</v>
      </c>
      <c r="C7" s="30" t="s">
        <v>48</v>
      </c>
      <c r="D7" s="22" t="s">
        <v>33</v>
      </c>
      <c r="E7" s="22">
        <v>2</v>
      </c>
      <c r="F7" s="7">
        <v>25.9</v>
      </c>
      <c r="G7" s="7">
        <f>F7*2</f>
        <v>51.8</v>
      </c>
    </row>
    <row r="8" spans="1:7">
      <c r="A8" s="20">
        <v>4</v>
      </c>
      <c r="B8" s="21" t="s">
        <v>7</v>
      </c>
      <c r="C8" s="30" t="s">
        <v>35</v>
      </c>
      <c r="D8" s="22" t="s">
        <v>0</v>
      </c>
      <c r="E8" s="22">
        <v>6</v>
      </c>
      <c r="F8" s="7">
        <v>5.5</v>
      </c>
      <c r="G8" s="7">
        <f>F8*6</f>
        <v>33</v>
      </c>
    </row>
    <row r="9" spans="1:7" ht="25.5">
      <c r="A9" s="20">
        <v>5</v>
      </c>
      <c r="B9" s="21" t="s">
        <v>11</v>
      </c>
      <c r="C9" s="30" t="s">
        <v>36</v>
      </c>
      <c r="D9" s="22" t="s">
        <v>4</v>
      </c>
      <c r="E9" s="22">
        <v>12</v>
      </c>
      <c r="F9" s="7">
        <v>7.5</v>
      </c>
      <c r="G9" s="7">
        <f>F9*12</f>
        <v>90</v>
      </c>
    </row>
    <row r="10" spans="1:7" ht="51">
      <c r="A10" s="20">
        <v>6</v>
      </c>
      <c r="B10" s="21" t="s">
        <v>25</v>
      </c>
      <c r="C10" s="30" t="s">
        <v>37</v>
      </c>
      <c r="D10" s="22" t="s">
        <v>0</v>
      </c>
      <c r="E10" s="22">
        <v>24</v>
      </c>
      <c r="F10" s="7">
        <v>8.5</v>
      </c>
      <c r="G10" s="7">
        <f>F10*24</f>
        <v>204</v>
      </c>
    </row>
    <row r="11" spans="1:7" s="18" customFormat="1" ht="42" customHeight="1">
      <c r="A11" s="20">
        <v>7</v>
      </c>
      <c r="B11" s="24" t="s">
        <v>26</v>
      </c>
      <c r="C11" s="30" t="s">
        <v>37</v>
      </c>
      <c r="D11" s="22" t="s">
        <v>0</v>
      </c>
      <c r="E11" s="22">
        <v>1</v>
      </c>
      <c r="F11" s="7">
        <v>12.9</v>
      </c>
      <c r="G11" s="7">
        <v>12.9</v>
      </c>
    </row>
    <row r="12" spans="1:7" s="18" customFormat="1" ht="38.25">
      <c r="A12" s="20">
        <v>8</v>
      </c>
      <c r="B12" s="31" t="s">
        <v>8</v>
      </c>
      <c r="C12" s="30" t="s">
        <v>65</v>
      </c>
      <c r="D12" s="22" t="s">
        <v>61</v>
      </c>
      <c r="E12" s="22">
        <v>1</v>
      </c>
      <c r="F12" s="7">
        <v>11.5</v>
      </c>
      <c r="G12" s="7">
        <f>F12</f>
        <v>11.5</v>
      </c>
    </row>
    <row r="13" spans="1:7" s="18" customFormat="1" ht="25.5">
      <c r="A13" s="34">
        <v>9</v>
      </c>
      <c r="B13" s="31" t="s">
        <v>9</v>
      </c>
      <c r="C13" s="30" t="s">
        <v>64</v>
      </c>
      <c r="D13" s="22" t="s">
        <v>33</v>
      </c>
      <c r="E13" s="22">
        <v>20</v>
      </c>
      <c r="F13" s="7">
        <v>2.2000000000000002</v>
      </c>
      <c r="G13" s="7">
        <f>F13*20</f>
        <v>44</v>
      </c>
    </row>
    <row r="14" spans="1:7">
      <c r="A14" s="20">
        <v>10</v>
      </c>
      <c r="B14" s="21" t="s">
        <v>14</v>
      </c>
      <c r="C14" s="30" t="s">
        <v>38</v>
      </c>
      <c r="D14" s="22" t="s">
        <v>15</v>
      </c>
      <c r="E14" s="22">
        <v>18</v>
      </c>
      <c r="F14" s="23">
        <v>3.2</v>
      </c>
      <c r="G14" s="25">
        <f>F14*18</f>
        <v>57.6</v>
      </c>
    </row>
    <row r="15" spans="1:7" ht="25.5">
      <c r="A15" s="20">
        <v>11</v>
      </c>
      <c r="B15" s="21" t="s">
        <v>40</v>
      </c>
      <c r="C15" s="30" t="s">
        <v>39</v>
      </c>
      <c r="D15" s="26" t="s">
        <v>3</v>
      </c>
      <c r="E15" s="22">
        <v>48</v>
      </c>
      <c r="F15" s="26">
        <v>20.9</v>
      </c>
      <c r="G15" s="26">
        <f>F15*48</f>
        <v>1003.1999999999999</v>
      </c>
    </row>
    <row r="16" spans="1:7" ht="25.5">
      <c r="A16" s="20">
        <v>12</v>
      </c>
      <c r="B16" s="21" t="s">
        <v>16</v>
      </c>
      <c r="C16" s="30" t="s">
        <v>63</v>
      </c>
      <c r="D16" s="26" t="s">
        <v>0</v>
      </c>
      <c r="E16" s="22">
        <v>3</v>
      </c>
      <c r="F16" s="27">
        <v>51.9</v>
      </c>
      <c r="G16" s="28">
        <f>F16*3</f>
        <v>155.69999999999999</v>
      </c>
    </row>
    <row r="17" spans="1:7" ht="25.5">
      <c r="A17" s="20">
        <v>13</v>
      </c>
      <c r="B17" s="31" t="s">
        <v>13</v>
      </c>
      <c r="C17" s="30" t="s">
        <v>66</v>
      </c>
      <c r="D17" s="26" t="s">
        <v>67</v>
      </c>
      <c r="E17" s="22">
        <v>6</v>
      </c>
      <c r="F17" s="27">
        <v>33.9</v>
      </c>
      <c r="G17" s="28">
        <f>F17*6</f>
        <v>203.39999999999998</v>
      </c>
    </row>
    <row r="18" spans="1:7" ht="25.5">
      <c r="A18" s="20">
        <v>14</v>
      </c>
      <c r="B18" s="21" t="s">
        <v>41</v>
      </c>
      <c r="C18" s="30" t="s">
        <v>42</v>
      </c>
      <c r="D18" s="22" t="s">
        <v>43</v>
      </c>
      <c r="E18" s="22">
        <v>40</v>
      </c>
      <c r="F18" s="23">
        <v>6.9</v>
      </c>
      <c r="G18" s="25">
        <f>F18*40</f>
        <v>276</v>
      </c>
    </row>
    <row r="19" spans="1:7" ht="63.75">
      <c r="A19" s="20">
        <v>15</v>
      </c>
      <c r="B19" s="21" t="s">
        <v>45</v>
      </c>
      <c r="C19" s="26" t="s">
        <v>46</v>
      </c>
      <c r="D19" s="26" t="s">
        <v>3</v>
      </c>
      <c r="E19" s="22">
        <v>100</v>
      </c>
      <c r="F19" s="27">
        <v>14.3</v>
      </c>
      <c r="G19" s="28">
        <f>F19*100</f>
        <v>1430</v>
      </c>
    </row>
    <row r="20" spans="1:7" ht="120">
      <c r="A20" s="20">
        <v>16</v>
      </c>
      <c r="B20" s="59" t="s">
        <v>28</v>
      </c>
      <c r="C20" s="43" t="s">
        <v>50</v>
      </c>
      <c r="D20" s="60" t="s">
        <v>33</v>
      </c>
      <c r="E20" s="61">
        <v>1</v>
      </c>
      <c r="F20" s="62">
        <v>23.59</v>
      </c>
      <c r="G20" s="62">
        <v>23.59</v>
      </c>
    </row>
    <row r="21" spans="1:7">
      <c r="A21" s="58"/>
      <c r="B21" s="56"/>
      <c r="C21" s="57"/>
      <c r="E21" s="42"/>
      <c r="F21" s="62" t="s">
        <v>51</v>
      </c>
      <c r="G21" s="62">
        <f>SUM(G5:G20)</f>
        <v>4011.64</v>
      </c>
    </row>
    <row r="22" spans="1:7">
      <c r="A22" s="83" t="s">
        <v>53</v>
      </c>
      <c r="B22" s="83"/>
      <c r="C22" s="83"/>
      <c r="D22" s="83"/>
      <c r="E22" s="83"/>
      <c r="F22" s="83"/>
      <c r="G22" s="83"/>
    </row>
    <row r="23" spans="1:7">
      <c r="A23" s="17" t="s">
        <v>27</v>
      </c>
      <c r="B23" s="16" t="s">
        <v>34</v>
      </c>
      <c r="C23" s="16" t="s">
        <v>30</v>
      </c>
      <c r="D23" s="16"/>
      <c r="E23" s="16" t="s">
        <v>29</v>
      </c>
      <c r="F23" s="15" t="s">
        <v>5</v>
      </c>
      <c r="G23" s="15" t="s">
        <v>6</v>
      </c>
    </row>
    <row r="24" spans="1:7" ht="100.5">
      <c r="A24" s="10">
        <v>1</v>
      </c>
      <c r="B24" s="39" t="s">
        <v>23</v>
      </c>
      <c r="C24" s="40" t="s">
        <v>55</v>
      </c>
      <c r="D24" s="11" t="s">
        <v>52</v>
      </c>
      <c r="E24" s="11">
        <v>3</v>
      </c>
      <c r="F24" s="40">
        <v>17.899999999999999</v>
      </c>
      <c r="G24" s="40">
        <f>F24*3</f>
        <v>53.699999999999996</v>
      </c>
    </row>
    <row r="25" spans="1:7" ht="57">
      <c r="A25" s="10">
        <v>2</v>
      </c>
      <c r="B25" s="39" t="s">
        <v>69</v>
      </c>
      <c r="C25" s="40" t="s">
        <v>62</v>
      </c>
      <c r="D25" s="11" t="s">
        <v>57</v>
      </c>
      <c r="E25" s="11">
        <v>4</v>
      </c>
      <c r="F25" s="40">
        <v>7.99</v>
      </c>
      <c r="G25" s="40">
        <f>F25*4</f>
        <v>31.96</v>
      </c>
    </row>
    <row r="26" spans="1:7" ht="128.25">
      <c r="A26" s="10">
        <v>3</v>
      </c>
      <c r="B26" s="39" t="s">
        <v>19</v>
      </c>
      <c r="C26" s="40" t="s">
        <v>70</v>
      </c>
      <c r="D26" s="11" t="s">
        <v>61</v>
      </c>
      <c r="E26" s="11">
        <v>50</v>
      </c>
      <c r="F26" s="40">
        <v>16.489999999999998</v>
      </c>
      <c r="G26" s="40">
        <f>F26*50</f>
        <v>824.49999999999989</v>
      </c>
    </row>
    <row r="27" spans="1:7" ht="71.25">
      <c r="A27" s="9">
        <v>4</v>
      </c>
      <c r="B27" s="39" t="s">
        <v>20</v>
      </c>
      <c r="C27" s="40" t="s">
        <v>56</v>
      </c>
      <c r="D27" s="40" t="s">
        <v>57</v>
      </c>
      <c r="E27" s="40">
        <v>18</v>
      </c>
      <c r="F27" s="11">
        <v>4.49</v>
      </c>
      <c r="G27" s="11">
        <f>F27*18</f>
        <v>80.820000000000007</v>
      </c>
    </row>
    <row r="28" spans="1:7" ht="42.75">
      <c r="A28" s="9">
        <v>5</v>
      </c>
      <c r="B28" s="39" t="s">
        <v>17</v>
      </c>
      <c r="C28" s="40" t="s">
        <v>58</v>
      </c>
      <c r="D28" s="40" t="s">
        <v>57</v>
      </c>
      <c r="E28" s="40">
        <v>2</v>
      </c>
      <c r="F28" s="11">
        <v>4.5</v>
      </c>
      <c r="G28" s="11">
        <f>F28*2</f>
        <v>9</v>
      </c>
    </row>
    <row r="29" spans="1:7" ht="99.75">
      <c r="A29" s="9">
        <v>6</v>
      </c>
      <c r="B29" s="39" t="s">
        <v>21</v>
      </c>
      <c r="C29" s="40" t="s">
        <v>59</v>
      </c>
      <c r="D29" s="40" t="s">
        <v>33</v>
      </c>
      <c r="E29" s="40">
        <v>12</v>
      </c>
      <c r="F29" s="11">
        <v>5.0999999999999996</v>
      </c>
      <c r="G29" s="11">
        <f>F29*12</f>
        <v>61.199999999999996</v>
      </c>
    </row>
    <row r="30" spans="1:7">
      <c r="F30" s="37" t="s">
        <v>51</v>
      </c>
      <c r="G30" s="38">
        <f>SUM(G24:G29)</f>
        <v>1061.1799999999998</v>
      </c>
    </row>
  </sheetData>
  <mergeCells count="3">
    <mergeCell ref="A22:G22"/>
    <mergeCell ref="A3:G3"/>
    <mergeCell ref="A1:G1"/>
  </mergeCells>
  <pageMargins left="0.51181102362204722" right="0.51181102362204722" top="0.78740157480314965" bottom="0.78740157480314965" header="0.31496062992125984" footer="0.31496062992125984"/>
  <pageSetup paperSize="9" scale="69" orientation="portrait" r:id="rId1"/>
  <rowBreaks count="1" manualBreakCount="1">
    <brk id="2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view="pageBreakPreview" topLeftCell="A7" zoomScale="115" zoomScaleNormal="100" zoomScaleSheetLayoutView="115" workbookViewId="0">
      <selection activeCell="J13" sqref="J13"/>
    </sheetView>
  </sheetViews>
  <sheetFormatPr defaultRowHeight="15"/>
  <cols>
    <col min="2" max="2" width="33.85546875" customWidth="1"/>
    <col min="3" max="3" width="12.5703125" bestFit="1" customWidth="1"/>
    <col min="4" max="4" width="6.28515625" bestFit="1" customWidth="1"/>
    <col min="5" max="5" width="8.85546875" bestFit="1" customWidth="1"/>
    <col min="6" max="6" width="10.140625" bestFit="1" customWidth="1"/>
    <col min="7" max="7" width="10.28515625" bestFit="1" customWidth="1"/>
  </cols>
  <sheetData>
    <row r="1" spans="1:7" ht="21">
      <c r="A1" s="88" t="s">
        <v>60</v>
      </c>
      <c r="B1" s="89"/>
      <c r="C1" s="89"/>
      <c r="D1" s="89"/>
      <c r="E1" s="89"/>
      <c r="F1" s="89"/>
      <c r="G1" s="89"/>
    </row>
    <row r="2" spans="1:7">
      <c r="A2" s="48"/>
      <c r="B2" s="48"/>
      <c r="C2" s="48"/>
      <c r="D2" s="48"/>
      <c r="E2" s="48"/>
      <c r="F2" s="48"/>
      <c r="G2" s="48"/>
    </row>
    <row r="3" spans="1:7">
      <c r="A3" s="86" t="s">
        <v>54</v>
      </c>
      <c r="B3" s="87"/>
      <c r="C3" s="87"/>
      <c r="D3" s="87"/>
      <c r="E3" s="87"/>
      <c r="F3" s="87"/>
      <c r="G3" s="47"/>
    </row>
    <row r="4" spans="1:7">
      <c r="A4" s="17" t="s">
        <v>27</v>
      </c>
      <c r="B4" s="16" t="s">
        <v>34</v>
      </c>
      <c r="C4" s="16" t="s">
        <v>30</v>
      </c>
      <c r="D4" s="16" t="s">
        <v>29</v>
      </c>
      <c r="E4" s="15" t="s">
        <v>5</v>
      </c>
      <c r="F4" s="15" t="s">
        <v>6</v>
      </c>
    </row>
    <row r="5" spans="1:7" ht="69" customHeight="1">
      <c r="A5" s="34">
        <v>1</v>
      </c>
      <c r="B5" s="49" t="s">
        <v>24</v>
      </c>
      <c r="C5" s="33" t="s">
        <v>49</v>
      </c>
      <c r="D5" s="43">
        <v>25</v>
      </c>
      <c r="E5" s="44">
        <v>3.49</v>
      </c>
      <c r="F5" s="44">
        <f>E5*25</f>
        <v>87.25</v>
      </c>
    </row>
    <row r="6" spans="1:7" ht="156.75">
      <c r="A6" s="34">
        <v>16</v>
      </c>
      <c r="B6" s="35" t="s">
        <v>28</v>
      </c>
      <c r="C6" s="33" t="s">
        <v>50</v>
      </c>
      <c r="D6" s="43">
        <v>1</v>
      </c>
      <c r="E6" s="44">
        <v>23.9</v>
      </c>
      <c r="F6" s="44">
        <v>23.9</v>
      </c>
    </row>
    <row r="7" spans="1:7">
      <c r="E7" s="19" t="s">
        <v>51</v>
      </c>
      <c r="F7" s="36">
        <f>SUM(F5:F6)</f>
        <v>111.15</v>
      </c>
    </row>
    <row r="10" spans="1:7">
      <c r="A10" s="83" t="s">
        <v>53</v>
      </c>
      <c r="B10" s="83"/>
      <c r="C10" s="83"/>
      <c r="D10" s="83"/>
      <c r="E10" s="83"/>
      <c r="F10" s="83"/>
      <c r="G10" s="83"/>
    </row>
    <row r="11" spans="1:7">
      <c r="A11" s="17" t="s">
        <v>27</v>
      </c>
      <c r="B11" s="16" t="s">
        <v>34</v>
      </c>
      <c r="C11" s="16" t="s">
        <v>30</v>
      </c>
      <c r="D11" s="16" t="s">
        <v>57</v>
      </c>
      <c r="E11" s="16" t="s">
        <v>29</v>
      </c>
      <c r="F11" s="15" t="s">
        <v>5</v>
      </c>
      <c r="G11" s="15" t="s">
        <v>6</v>
      </c>
    </row>
    <row r="12" spans="1:7" ht="100.5">
      <c r="A12" s="50">
        <v>2</v>
      </c>
      <c r="B12" s="39" t="s">
        <v>22</v>
      </c>
      <c r="C12" s="40" t="s">
        <v>62</v>
      </c>
      <c r="D12" s="40" t="s">
        <v>33</v>
      </c>
      <c r="E12" s="40">
        <v>4</v>
      </c>
      <c r="F12" s="51">
        <v>7.49</v>
      </c>
      <c r="G12" s="51">
        <f>F12*4</f>
        <v>29.96</v>
      </c>
    </row>
    <row r="13" spans="1:7" ht="213.75">
      <c r="A13" s="9">
        <v>3</v>
      </c>
      <c r="B13" s="39" t="s">
        <v>19</v>
      </c>
      <c r="C13" s="40" t="s">
        <v>56</v>
      </c>
      <c r="D13" s="40" t="s">
        <v>61</v>
      </c>
      <c r="E13" s="40">
        <v>50</v>
      </c>
      <c r="F13" s="40">
        <v>16.989999999999998</v>
      </c>
      <c r="G13" s="52">
        <f>F13*50</f>
        <v>849.49999999999989</v>
      </c>
    </row>
    <row r="14" spans="1:7">
      <c r="G14" s="32"/>
    </row>
    <row r="15" spans="1:7" ht="15.75">
      <c r="F15" s="45" t="s">
        <v>51</v>
      </c>
      <c r="G15" s="46">
        <f>SUM(G12:G14)</f>
        <v>879.45999999999992</v>
      </c>
    </row>
  </sheetData>
  <mergeCells count="3">
    <mergeCell ref="A10:G10"/>
    <mergeCell ref="A3:F3"/>
    <mergeCell ref="A1:G1"/>
  </mergeCells>
  <pageMargins left="0.511811024" right="0.511811024" top="0.78740157499999996" bottom="0.78740157499999996" header="0.31496062000000002" footer="0.31496062000000002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Mat. Limpeza para 12 meses</vt:lpstr>
      <vt:lpstr>CONTABILISTA</vt:lpstr>
      <vt:lpstr>BOZA</vt:lpstr>
      <vt:lpstr>'Mat. Limpeza para 12 meses'!Area_de_impressao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Fazprev</dc:creator>
  <cp:lastModifiedBy>Suzana Salete de Souza</cp:lastModifiedBy>
  <cp:lastPrinted>2024-01-31T18:35:57Z</cp:lastPrinted>
  <dcterms:created xsi:type="dcterms:W3CDTF">2022-07-14T11:49:49Z</dcterms:created>
  <dcterms:modified xsi:type="dcterms:W3CDTF">2024-02-06T19:33:36Z</dcterms:modified>
</cp:coreProperties>
</file>